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'Sheet1'!$A$1:$G$28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<sst xmlns="http://schemas.openxmlformats.org/spreadsheetml/2006/main" count="26" uniqueCount="26">
  <si>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</si>
  <si>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</si>
  <si>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</si>
  <si>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</si>
  <si>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</si>
  <si>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</si>
  <si>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</si>
  <si>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</si>
  <si>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</si>
  <si>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</si>
  <si>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</si>
  <si>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</si>
  <si>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</si>
  <si>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</si>
  <si>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</si>
  <si>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</si>
  <si>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</si>
  <si>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</si>
  <si>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</si>
  <si>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 2024</t>
  </si>
  <si>
    <t>TOTAL VAL CONTR TRIM I 2024</t>
  </si>
  <si>
    <t>SPITALUL MUNICIPAL DR TEODOR ANDREI LUGOJ</t>
  </si>
  <si>
    <t xml:space="preserve">PENTRU FURNIZORII DIN AMB. DE SPECIALITATE CLINIC- ECHOGRAFII </t>
  </si>
  <si>
    <t xml:space="preserve"> VALOARE CONTRACT IANUARIE 2024</t>
  </si>
  <si>
    <t xml:space="preserve"> VALOARE CONTRACT FEBRUARIE</t>
  </si>
  <si>
    <t>SITUATIA VALORILOR DE CONTRACT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</si>
</sst>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>
      <alignment horizontal="left" vertical="center" wrapText="1"/>
    </xf>
    <xf numFmtId="170" fontId="8" fillId="0" borderId="10" xfId="45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170" fontId="8" fillId="0" borderId="0" xfId="45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8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9" fontId="8" fillId="0" borderId="0" xfId="6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B3" sqref="B3:B4"/>
    </sheetView>
  </sheetViews>
  <sheetFormatPr defaultColWidth="11.421875" defaultRowHeight="12.75"/>
  <cols>
    <col min="1" max="1" width="7.57421875" style="11" customWidth="1"/>
    <col min="2" max="2" width="50.140625" style="11" customWidth="1"/>
    <col min="3" max="3" width="27.00390625" style="11" customWidth="1"/>
    <col min="4" max="4" width="22.421875" style="11" customWidth="1"/>
    <col min="5" max="5" width="24.00390625" style="29" customWidth="1"/>
    <col min="6" max="6" width="28.57421875" style="11" customWidth="1"/>
    <col min="7" max="7" width="21.140625" style="11" customWidth="1"/>
    <col min="8" max="16384" width="11.421875" style="11" customWidth="1"/>
  </cols>
  <sheetData>
    <row r="1" ht="15.75">
      <c r="E1" s="11"/>
    </row>
    <row r="2" ht="15.75">
      <c r="E2" s="11"/>
    </row>
    <row r="3" spans="2:5" ht="15.75">
      <c r="B3" s="12" t="s">
        <v>25</v>
      </c>
      <c r="E3" s="11"/>
    </row>
    <row r="4" spans="2:5" ht="15.75">
      <c r="B4" s="12" t="s">
        <v>22</v>
      </c>
      <c r="E4" s="11"/>
    </row>
    <row r="5" ht="15.75">
      <c r="E5" s="11"/>
    </row>
    <row r="6" ht="18.75" customHeight="1">
      <c r="E6" s="11"/>
    </row>
    <row r="7" spans="1:9" ht="55.5" customHeight="1">
      <c r="A7" s="13" t="s">
        <v>1</v>
      </c>
      <c r="B7" s="14" t="s">
        <v>3</v>
      </c>
      <c r="C7" s="15" t="s">
        <v>23</v>
      </c>
      <c r="D7" s="15" t="s">
        <v>24</v>
      </c>
      <c r="E7" s="16" t="s">
        <v>20</v>
      </c>
      <c r="F7" s="16" t="s">
        <v>19</v>
      </c>
      <c r="I7" s="17"/>
    </row>
    <row r="8" spans="1:6" ht="45.75" customHeight="1">
      <c r="A8" s="18">
        <v>1</v>
      </c>
      <c r="B8" s="19" t="s">
        <v>0</v>
      </c>
      <c r="C8" s="2">
        <f>2611.82-10.18</f>
        <v>2601.6400000000003</v>
      </c>
      <c r="D8" s="2">
        <f>2721.4-11.92</f>
        <v>2709.48</v>
      </c>
      <c r="E8" s="5">
        <f>C8+D8</f>
        <v>5311.120000000001</v>
      </c>
      <c r="F8" s="2">
        <f>E8</f>
        <v>5311.120000000001</v>
      </c>
    </row>
    <row r="9" spans="1:6" ht="32.25" customHeight="1">
      <c r="A9" s="18">
        <v>2</v>
      </c>
      <c r="B9" s="19" t="s">
        <v>8</v>
      </c>
      <c r="C9" s="2">
        <f>7787.93-1.65</f>
        <v>7786.280000000001</v>
      </c>
      <c r="D9" s="2">
        <f>9333.55-0.63</f>
        <v>9332.92</v>
      </c>
      <c r="E9" s="5">
        <f aca="true" t="shared" si="0" ref="E9:E24">C9+D9</f>
        <v>17119.2</v>
      </c>
      <c r="F9" s="2">
        <f aca="true" t="shared" si="1" ref="F9:F24">E9</f>
        <v>17119.2</v>
      </c>
    </row>
    <row r="10" spans="1:6" ht="24" customHeight="1">
      <c r="A10" s="18">
        <v>3</v>
      </c>
      <c r="B10" s="19" t="s">
        <v>6</v>
      </c>
      <c r="C10" s="2">
        <f>2349.49-3.17</f>
        <v>2346.3199999999997</v>
      </c>
      <c r="D10" s="2">
        <f>2814.5-8.14</f>
        <v>2806.36</v>
      </c>
      <c r="E10" s="5">
        <f t="shared" si="0"/>
        <v>5152.68</v>
      </c>
      <c r="F10" s="2">
        <f t="shared" si="1"/>
        <v>5152.68</v>
      </c>
    </row>
    <row r="11" spans="1:6" ht="31.5" customHeight="1">
      <c r="A11" s="18">
        <v>4</v>
      </c>
      <c r="B11" s="19" t="s">
        <v>4</v>
      </c>
      <c r="C11" s="2">
        <f>1687.11-4.35</f>
        <v>1682.76</v>
      </c>
      <c r="D11" s="2">
        <f>1391.45-2.61</f>
        <v>1388.8400000000001</v>
      </c>
      <c r="E11" s="5">
        <f t="shared" si="0"/>
        <v>3071.6000000000004</v>
      </c>
      <c r="F11" s="2">
        <f t="shared" si="1"/>
        <v>3071.6000000000004</v>
      </c>
    </row>
    <row r="12" spans="1:6" ht="33" customHeight="1">
      <c r="A12" s="18">
        <v>5</v>
      </c>
      <c r="B12" s="20" t="s">
        <v>5</v>
      </c>
      <c r="C12" s="2">
        <f>3730.01-15.73</f>
        <v>3714.28</v>
      </c>
      <c r="D12" s="2">
        <f>3886.49-2.65</f>
        <v>3883.8399999999997</v>
      </c>
      <c r="E12" s="5">
        <f t="shared" si="0"/>
        <v>7598.12</v>
      </c>
      <c r="F12" s="2">
        <f t="shared" si="1"/>
        <v>7598.12</v>
      </c>
    </row>
    <row r="13" spans="1:6" ht="33.75" customHeight="1">
      <c r="A13" s="18">
        <v>6</v>
      </c>
      <c r="B13" s="20" t="s">
        <v>15</v>
      </c>
      <c r="C13" s="2">
        <f>3668.52-8.56</f>
        <v>3659.96</v>
      </c>
      <c r="D13" s="2">
        <f>3822.42-0.7</f>
        <v>3821.7200000000003</v>
      </c>
      <c r="E13" s="5">
        <f t="shared" si="0"/>
        <v>7481.68</v>
      </c>
      <c r="F13" s="2">
        <f t="shared" si="1"/>
        <v>7481.68</v>
      </c>
    </row>
    <row r="14" spans="1:6" ht="32.25" customHeight="1">
      <c r="A14" s="18">
        <v>7</v>
      </c>
      <c r="B14" s="20" t="s">
        <v>11</v>
      </c>
      <c r="C14" s="2">
        <f>1702.69-71.61</f>
        <v>1631.0800000000002</v>
      </c>
      <c r="D14" s="2">
        <f>1993.64-66</f>
        <v>1927.64</v>
      </c>
      <c r="E14" s="5">
        <f t="shared" si="0"/>
        <v>3558.7200000000003</v>
      </c>
      <c r="F14" s="2">
        <f t="shared" si="1"/>
        <v>3558.7200000000003</v>
      </c>
    </row>
    <row r="15" spans="1:6" ht="36" customHeight="1">
      <c r="A15" s="18">
        <v>8</v>
      </c>
      <c r="B15" s="19" t="s">
        <v>14</v>
      </c>
      <c r="C15" s="2">
        <f>5692.57-3.73</f>
        <v>5688.84</v>
      </c>
      <c r="D15" s="2">
        <f>5327.48-3</f>
        <v>5324.48</v>
      </c>
      <c r="E15" s="5">
        <f t="shared" si="0"/>
        <v>11013.32</v>
      </c>
      <c r="F15" s="2">
        <f t="shared" si="1"/>
        <v>11013.32</v>
      </c>
    </row>
    <row r="16" spans="1:6" ht="36" customHeight="1">
      <c r="A16" s="18">
        <v>9</v>
      </c>
      <c r="B16" s="19" t="s">
        <v>17</v>
      </c>
      <c r="C16" s="2">
        <f>5394.98-1.06</f>
        <v>5393.919999999999</v>
      </c>
      <c r="D16" s="2">
        <f>5621.31-5.71</f>
        <v>5615.6</v>
      </c>
      <c r="E16" s="5">
        <f t="shared" si="0"/>
        <v>11009.52</v>
      </c>
      <c r="F16" s="2">
        <f t="shared" si="1"/>
        <v>11009.52</v>
      </c>
    </row>
    <row r="17" spans="1:6" ht="36" customHeight="1">
      <c r="A17" s="18">
        <v>10</v>
      </c>
      <c r="B17" s="21" t="s">
        <v>18</v>
      </c>
      <c r="C17" s="2">
        <f>2295.39-1.67</f>
        <v>2293.72</v>
      </c>
      <c r="D17" s="2">
        <f>2391.68-3.6</f>
        <v>2388.08</v>
      </c>
      <c r="E17" s="5">
        <f t="shared" si="0"/>
        <v>4681.799999999999</v>
      </c>
      <c r="F17" s="2">
        <f t="shared" si="1"/>
        <v>4681.799999999999</v>
      </c>
    </row>
    <row r="18" spans="1:6" ht="48" customHeight="1">
      <c r="A18" s="18">
        <v>11</v>
      </c>
      <c r="B18" s="19" t="s">
        <v>9</v>
      </c>
      <c r="C18" s="2">
        <f>11476.95-0.17</f>
        <v>11476.78</v>
      </c>
      <c r="D18" s="2">
        <f>11817.49-3.71</f>
        <v>11813.78</v>
      </c>
      <c r="E18" s="5">
        <f t="shared" si="0"/>
        <v>23290.56</v>
      </c>
      <c r="F18" s="2">
        <f t="shared" si="1"/>
        <v>23290.56</v>
      </c>
    </row>
    <row r="19" spans="1:6" ht="46.5" customHeight="1">
      <c r="A19" s="18">
        <v>12</v>
      </c>
      <c r="B19" s="19" t="s">
        <v>13</v>
      </c>
      <c r="C19" s="2">
        <f>12023.74-0.64</f>
        <v>12023.1</v>
      </c>
      <c r="D19" s="2">
        <f>12528.16-0.36</f>
        <v>12527.8</v>
      </c>
      <c r="E19" s="5">
        <f t="shared" si="0"/>
        <v>24550.9</v>
      </c>
      <c r="F19" s="2">
        <f t="shared" si="1"/>
        <v>24550.9</v>
      </c>
    </row>
    <row r="20" spans="1:6" ht="44.25" customHeight="1">
      <c r="A20" s="18">
        <v>13</v>
      </c>
      <c r="B20" s="19" t="s">
        <v>7</v>
      </c>
      <c r="C20" s="2">
        <f>1785.48-40.78</f>
        <v>1744.7</v>
      </c>
      <c r="D20" s="2">
        <f>1750.2-5.5</f>
        <v>1744.7</v>
      </c>
      <c r="E20" s="5">
        <f t="shared" si="0"/>
        <v>3489.4</v>
      </c>
      <c r="F20" s="2">
        <f t="shared" si="1"/>
        <v>3489.4</v>
      </c>
    </row>
    <row r="21" spans="1:6" ht="36" customHeight="1">
      <c r="A21" s="18">
        <v>14</v>
      </c>
      <c r="B21" s="20" t="s">
        <v>10</v>
      </c>
      <c r="C21" s="2">
        <f>7503.46-1.7</f>
        <v>7501.76</v>
      </c>
      <c r="D21" s="2">
        <f>7818.25-6.45</f>
        <v>7811.8</v>
      </c>
      <c r="E21" s="5">
        <f t="shared" si="0"/>
        <v>15313.560000000001</v>
      </c>
      <c r="F21" s="2">
        <f t="shared" si="1"/>
        <v>15313.560000000001</v>
      </c>
    </row>
    <row r="22" spans="1:6" ht="36" customHeight="1">
      <c r="A22" s="18">
        <v>15</v>
      </c>
      <c r="B22" s="22" t="s">
        <v>12</v>
      </c>
      <c r="C22" s="2">
        <f>1732.2-41.64</f>
        <v>1690.56</v>
      </c>
      <c r="D22" s="2">
        <f>1804.87-43.87</f>
        <v>1761</v>
      </c>
      <c r="E22" s="5">
        <f t="shared" si="0"/>
        <v>3451.56</v>
      </c>
      <c r="F22" s="2">
        <f t="shared" si="1"/>
        <v>3451.56</v>
      </c>
    </row>
    <row r="23" spans="1:6" ht="37.5" customHeight="1">
      <c r="A23" s="18">
        <v>16</v>
      </c>
      <c r="B23" s="6" t="s">
        <v>16</v>
      </c>
      <c r="C23" s="2">
        <f>2015.84-0.84</f>
        <v>2015</v>
      </c>
      <c r="D23" s="2">
        <f>1813.41-0.61</f>
        <v>1812.8000000000002</v>
      </c>
      <c r="E23" s="5">
        <f t="shared" si="0"/>
        <v>3827.8</v>
      </c>
      <c r="F23" s="2">
        <f t="shared" si="1"/>
        <v>3827.8</v>
      </c>
    </row>
    <row r="24" spans="1:6" ht="48.75" customHeight="1">
      <c r="A24" s="18">
        <v>17</v>
      </c>
      <c r="B24" s="6" t="s">
        <v>21</v>
      </c>
      <c r="C24" s="2">
        <f>4931.82-1.44</f>
        <v>4930.38</v>
      </c>
      <c r="D24" s="2">
        <f>5138.7-6.12</f>
        <v>5132.58</v>
      </c>
      <c r="E24" s="5">
        <f t="shared" si="0"/>
        <v>10062.96</v>
      </c>
      <c r="F24" s="2">
        <f t="shared" si="1"/>
        <v>10062.96</v>
      </c>
    </row>
    <row r="25" spans="1:6" ht="22.5" customHeight="1">
      <c r="A25" s="7" t="s">
        <v>2</v>
      </c>
      <c r="B25" s="7"/>
      <c r="C25" s="2">
        <f>SUM(C8:C24)</f>
        <v>78181.08</v>
      </c>
      <c r="D25" s="2">
        <f>SUM(D8:D24)</f>
        <v>81803.42</v>
      </c>
      <c r="E25" s="5">
        <f>SUM(E8:E24)</f>
        <v>159984.49999999997</v>
      </c>
      <c r="F25" s="2">
        <f>SUM(F8:F24)</f>
        <v>159984.49999999997</v>
      </c>
    </row>
    <row r="26" spans="1:5" ht="18.75" customHeight="1">
      <c r="A26" s="8"/>
      <c r="E26" s="11"/>
    </row>
    <row r="27" spans="1:5" ht="18.75" customHeight="1">
      <c r="A27" s="8"/>
      <c r="B27" s="4"/>
      <c r="E27" s="11"/>
    </row>
    <row r="28" spans="1:5" ht="18.75" customHeight="1">
      <c r="A28" s="8"/>
      <c r="B28" s="4"/>
      <c r="E28" s="11"/>
    </row>
    <row r="29" spans="1:6" s="24" customFormat="1" ht="15.75" customHeight="1">
      <c r="A29" s="8"/>
      <c r="B29" s="23"/>
      <c r="C29" s="23"/>
      <c r="D29" s="23"/>
      <c r="F29" s="23"/>
    </row>
    <row r="30" ht="15.75" customHeight="1">
      <c r="E30" s="11"/>
    </row>
    <row r="31" ht="15.75" customHeight="1">
      <c r="E31" s="11"/>
    </row>
    <row r="32" spans="1:5" ht="16.5" customHeight="1">
      <c r="A32" s="9"/>
      <c r="E32" s="11"/>
    </row>
    <row r="33" spans="1:2" s="11" customFormat="1" ht="16.5" customHeight="1">
      <c r="A33" s="9"/>
      <c r="B33" s="23"/>
    </row>
    <row r="34" s="11" customFormat="1" ht="16.5" customHeight="1">
      <c r="A34" s="9"/>
    </row>
    <row r="35" s="11" customFormat="1" ht="16.5" customHeight="1">
      <c r="A35" s="9"/>
    </row>
    <row r="36" s="11" customFormat="1" ht="16.5" customHeight="1">
      <c r="A36" s="9"/>
    </row>
    <row r="37" s="11" customFormat="1" ht="16.5" customHeight="1">
      <c r="A37" s="9"/>
    </row>
    <row r="38" s="11" customFormat="1" ht="22.5" customHeight="1">
      <c r="A38" s="23"/>
    </row>
    <row r="39" s="11" customFormat="1" ht="22.5" customHeight="1">
      <c r="A39" s="23"/>
    </row>
    <row r="40" s="23" customFormat="1" ht="19.5" customHeight="1"/>
    <row r="41" s="23" customFormat="1" ht="15.75">
      <c r="A41" s="25"/>
    </row>
    <row r="42" s="23" customFormat="1" ht="15.75">
      <c r="A42" s="25"/>
    </row>
    <row r="43" s="23" customFormat="1" ht="15.75">
      <c r="A43" s="12"/>
    </row>
    <row r="44" s="23" customFormat="1" ht="15.75">
      <c r="A44" s="25"/>
    </row>
    <row r="45" spans="1:2" s="11" customFormat="1" ht="17.25" customHeight="1">
      <c r="A45" s="26"/>
      <c r="B45" s="3"/>
    </row>
    <row r="46" s="11" customFormat="1" ht="17.25" customHeight="1">
      <c r="A46" s="26"/>
    </row>
    <row r="47" s="11" customFormat="1" ht="17.25" customHeight="1">
      <c r="A47" s="27"/>
    </row>
    <row r="48" s="11" customFormat="1" ht="16.5" customHeight="1">
      <c r="A48" s="27"/>
    </row>
    <row r="49" s="11" customFormat="1" ht="18" customHeight="1">
      <c r="A49" s="27"/>
    </row>
    <row r="50" s="11" customFormat="1" ht="18" customHeight="1">
      <c r="A50" s="27"/>
    </row>
    <row r="51" s="11" customFormat="1" ht="18" customHeight="1">
      <c r="A51" s="27"/>
    </row>
    <row r="52" s="11" customFormat="1" ht="18" customHeight="1"/>
    <row r="53" s="11" customFormat="1" ht="18" customHeight="1">
      <c r="A53" s="27"/>
    </row>
    <row r="54" s="11" customFormat="1" ht="18" customHeight="1">
      <c r="A54" s="27"/>
    </row>
    <row r="55" s="11" customFormat="1" ht="18" customHeight="1">
      <c r="A55" s="28"/>
    </row>
    <row r="56" s="11" customFormat="1" ht="18" customHeight="1">
      <c r="A56" s="28"/>
    </row>
    <row r="57" s="11" customFormat="1" ht="18" customHeight="1">
      <c r="A57" s="28"/>
    </row>
    <row r="58" s="11" customFormat="1" ht="18" customHeight="1">
      <c r="A58" s="28"/>
    </row>
    <row r="59" s="11" customFormat="1" ht="18" customHeight="1"/>
    <row r="60" s="11" customFormat="1" ht="18" customHeight="1">
      <c r="A60" s="4"/>
    </row>
    <row r="61" s="11" customFormat="1" ht="18.75" customHeight="1">
      <c r="A61" s="4"/>
    </row>
    <row r="62" s="11" customFormat="1" ht="19.5" customHeight="1"/>
    <row r="63" s="11" customFormat="1" ht="20.25" customHeight="1"/>
    <row r="64" s="11" customFormat="1" ht="29.25" customHeight="1">
      <c r="A64" s="4"/>
    </row>
    <row r="65" spans="1:5" ht="29.25" customHeight="1">
      <c r="A65" s="10"/>
      <c r="B65" s="10"/>
      <c r="E65" s="11"/>
    </row>
    <row r="66" spans="1:5" ht="29.25" customHeight="1">
      <c r="A66" s="1"/>
      <c r="E66" s="11"/>
    </row>
    <row r="67" ht="22.5" customHeight="1"/>
    <row r="68" ht="17.25" customHeight="1">
      <c r="A68" s="30"/>
    </row>
    <row r="69" ht="15.75">
      <c r="A69" s="31"/>
    </row>
    <row r="70" ht="16.5" customHeight="1">
      <c r="A70" s="23"/>
    </row>
    <row r="71" spans="1:2" ht="15.75">
      <c r="A71" s="32"/>
      <c r="B71" s="33"/>
    </row>
    <row r="72" spans="1:2" ht="15.75">
      <c r="A72" s="23"/>
      <c r="B72" s="33"/>
    </row>
    <row r="73" spans="1:2" ht="15.75">
      <c r="A73" s="23"/>
      <c r="B73" s="34"/>
    </row>
    <row r="74" ht="15.75">
      <c r="A74" s="23"/>
    </row>
    <row r="75" ht="15.75">
      <c r="B75" s="3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2024-02-07T08:10:51Z</cp:lastPrinted>
  <dcterms:created xsi:type="dcterms:W3CDTF">2006-03-08T06:30:45Z</dcterms:created>
  <dcterms:modified xsi:type="dcterms:W3CDTF">2024-02-07T09:12:11Z</dcterms:modified>
  <cp:category/>
  <cp:version/>
  <cp:contentType/>
  <cp:contentStatus/>
</cp:coreProperties>
</file>